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ехноплекс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I35" i="1"/>
  <c r="K35" i="1" s="1"/>
  <c r="I34" i="1"/>
  <c r="K34" i="1" s="1"/>
  <c r="I33" i="1"/>
  <c r="K33" i="1" s="1"/>
  <c r="K32" i="1"/>
  <c r="I32" i="1"/>
  <c r="I31" i="1"/>
  <c r="K31" i="1" s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L23" i="1"/>
  <c r="K23" i="1" s="1"/>
  <c r="J23" i="1"/>
  <c r="I23" i="1"/>
  <c r="K22" i="1"/>
  <c r="J22" i="1"/>
  <c r="I22" i="1"/>
  <c r="K21" i="1"/>
  <c r="J21" i="1"/>
  <c r="I21" i="1"/>
  <c r="K20" i="1"/>
  <c r="J20" i="1"/>
  <c r="I20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1" i="1"/>
  <c r="J11" i="1"/>
  <c r="I11" i="1"/>
</calcChain>
</file>

<file path=xl/sharedStrings.xml><?xml version="1.0" encoding="utf-8"?>
<sst xmlns="http://schemas.openxmlformats.org/spreadsheetml/2006/main" count="113" uniqueCount="75">
  <si>
    <t xml:space="preserve">Наш адрес
454080, Россия, г. Челябинск, ул. Марченко, 29                                                                                   
Телефон в Челябинске
 + 7 (351) 200-34-46 </t>
  </si>
  <si>
    <t>Цена на 01.05.2018</t>
  </si>
  <si>
    <t>Точную цену и условия приобретения необходимо уточнять по телефонам (+7 351) 200-34-46</t>
  </si>
  <si>
    <t>Прайс-лист: ТЕХНОПЛЕКС</t>
  </si>
  <si>
    <t>на экструзионный пенополистирол XPS ТехноНИКОЛЬ</t>
  </si>
  <si>
    <t>Наименование продукции</t>
  </si>
  <si>
    <t>область примения</t>
  </si>
  <si>
    <t>код товара</t>
  </si>
  <si>
    <t>Геометрические размеры</t>
  </si>
  <si>
    <t>Количество в упаковке</t>
  </si>
  <si>
    <t>Цена с НДС, руб.</t>
  </si>
  <si>
    <t>Сроки отгрузки</t>
  </si>
  <si>
    <t>Толщина, мм</t>
  </si>
  <si>
    <t>Ширина, мм</t>
  </si>
  <si>
    <t>Длина, мм</t>
  </si>
  <si>
    <t>Плит, шт</t>
  </si>
  <si>
    <t>м2</t>
  </si>
  <si>
    <r>
      <t>м</t>
    </r>
    <r>
      <rPr>
        <b/>
        <vertAlign val="superscript"/>
        <sz val="10"/>
        <rFont val="Arial"/>
        <family val="2"/>
        <charset val="204"/>
      </rPr>
      <t>3</t>
    </r>
  </si>
  <si>
    <r>
      <t>м</t>
    </r>
    <r>
      <rPr>
        <b/>
        <vertAlign val="superscript"/>
        <sz val="10"/>
        <rFont val="Arial"/>
        <family val="2"/>
        <charset val="204"/>
      </rPr>
      <t>2</t>
    </r>
  </si>
  <si>
    <t>категория</t>
  </si>
  <si>
    <r>
      <t xml:space="preserve">дни </t>
    </r>
    <r>
      <rPr>
        <sz val="10"/>
        <color indexed="10"/>
        <rFont val="Arial"/>
        <family val="2"/>
        <charset val="204"/>
      </rPr>
      <t>**</t>
    </r>
  </si>
  <si>
    <r>
      <t xml:space="preserve">минимальная партия, м3 </t>
    </r>
    <r>
      <rPr>
        <b/>
        <sz val="11"/>
        <color indexed="10"/>
        <rFont val="Arial"/>
        <family val="2"/>
        <charset val="204"/>
      </rPr>
      <t>***</t>
    </r>
  </si>
  <si>
    <t xml:space="preserve">ТЕХНОПЛЕКС </t>
  </si>
  <si>
    <t>A</t>
  </si>
  <si>
    <t>без ограничений</t>
  </si>
  <si>
    <t>ТЕХНОНИКОЛЬ  XPS CARBON ECO</t>
  </si>
  <si>
    <r>
      <t xml:space="preserve">XPS CARBON ECO
</t>
    </r>
    <r>
      <rPr>
        <b/>
        <sz val="10"/>
        <rFont val="Arial"/>
        <family val="2"/>
        <charset val="204"/>
      </rPr>
      <t xml:space="preserve">  группа горючести Г4
  форма кромки: 30, 40, 50, 100 мм - L , 20 мм- прямая</t>
    </r>
  </si>
  <si>
    <t>Коттеджное и малоэтажное строительство</t>
  </si>
  <si>
    <t>В</t>
  </si>
  <si>
    <t>C</t>
  </si>
  <si>
    <t>А</t>
  </si>
  <si>
    <r>
      <rPr>
        <b/>
        <sz val="10"/>
        <color indexed="10"/>
        <rFont val="Arial"/>
        <family val="2"/>
        <charset val="204"/>
      </rPr>
      <t>ШВЕДСКАЯ ПЛИТА</t>
    </r>
    <r>
      <rPr>
        <b/>
        <sz val="14"/>
        <color indexed="10"/>
        <rFont val="Arial"/>
        <family val="2"/>
        <charset val="204"/>
      </rPr>
      <t xml:space="preserve"> </t>
    </r>
    <r>
      <rPr>
        <b/>
        <sz val="14"/>
        <rFont val="Arial"/>
        <family val="2"/>
        <charset val="204"/>
      </rPr>
      <t>XPS CARBON ECO 400 SP</t>
    </r>
  </si>
  <si>
    <r>
      <t xml:space="preserve">418528 </t>
    </r>
    <r>
      <rPr>
        <sz val="8"/>
        <color indexed="10"/>
        <rFont val="Arial"/>
        <family val="2"/>
        <charset val="204"/>
      </rPr>
      <t>****</t>
    </r>
  </si>
  <si>
    <t>ТЕХНОНИКОЛЬ  XPS CARBON PROF</t>
  </si>
  <si>
    <r>
      <t xml:space="preserve">XPS  CARBON PROF 250                                      </t>
    </r>
    <r>
      <rPr>
        <b/>
        <sz val="10"/>
        <rFont val="Arial"/>
        <family val="2"/>
        <charset val="204"/>
      </rPr>
      <t xml:space="preserve">  группа горючести Г4, прочность на сжатие - 250 КПа</t>
    </r>
  </si>
  <si>
    <t>Новое строительство ПГС, ремонты</t>
  </si>
  <si>
    <t>С</t>
  </si>
  <si>
    <r>
      <rPr>
        <b/>
        <sz val="14"/>
        <rFont val="Arial"/>
        <family val="2"/>
        <charset val="204"/>
      </rPr>
      <t>XPS CARBON PROF 300</t>
    </r>
    <r>
      <rPr>
        <b/>
        <sz val="10"/>
        <rFont val="Arial"/>
        <family val="2"/>
        <charset val="204"/>
      </rPr>
      <t xml:space="preserve">
  группа горючести Г4
  прочность на сжатие  300 КПа
  форма кромки: L (уступом)</t>
    </r>
  </si>
  <si>
    <t>B</t>
  </si>
  <si>
    <r>
      <rPr>
        <b/>
        <sz val="14"/>
        <rFont val="Arial"/>
        <family val="2"/>
        <charset val="204"/>
      </rPr>
      <t>XPS CARBON PROF 300 RF</t>
    </r>
    <r>
      <rPr>
        <b/>
        <sz val="10"/>
        <rFont val="Arial"/>
        <family val="2"/>
        <charset val="204"/>
      </rPr>
      <t xml:space="preserve">
  группа горючести Г3
  прочность на сжатие  300 Кпа</t>
    </r>
  </si>
  <si>
    <r>
      <rPr>
        <b/>
        <sz val="14"/>
        <rFont val="Arial"/>
        <family val="2"/>
        <charset val="204"/>
      </rPr>
      <t>XPS CARBON PROF 400</t>
    </r>
    <r>
      <rPr>
        <b/>
        <sz val="10"/>
        <rFont val="Arial"/>
        <family val="2"/>
        <charset val="204"/>
      </rPr>
      <t xml:space="preserve">
  группа горючести Г4
  прочность на сжатие- 400 Кпа</t>
    </r>
  </si>
  <si>
    <r>
      <rPr>
        <b/>
        <sz val="14"/>
        <rFont val="Arial"/>
        <family val="2"/>
        <charset val="204"/>
      </rPr>
      <t>XPS CARBON PROF 400 RF</t>
    </r>
    <r>
      <rPr>
        <b/>
        <sz val="10"/>
        <rFont val="Arial"/>
        <family val="2"/>
        <charset val="204"/>
      </rPr>
      <t xml:space="preserve">
  группа горючести Г3
  прочность на сжатие  - 400 Кпа</t>
    </r>
  </si>
  <si>
    <r>
      <rPr>
        <b/>
        <sz val="14"/>
        <rFont val="Arial"/>
        <family val="2"/>
        <charset val="204"/>
      </rPr>
      <t xml:space="preserve">XPS CARBON  PROF 250 SLOPE                                     </t>
    </r>
    <r>
      <rPr>
        <b/>
        <sz val="10"/>
        <rFont val="Arial"/>
        <family val="2"/>
        <charset val="204"/>
      </rPr>
      <t xml:space="preserve">Группа горючести Г4                                                                                прочность на сжатие  -250 КПа                                      </t>
    </r>
  </si>
  <si>
    <t>обустройство уклонов плоских кровель</t>
  </si>
  <si>
    <t>3,4 % уклон (плита J)</t>
  </si>
  <si>
    <t>1,7 % уклон (плита A)</t>
  </si>
  <si>
    <t xml:space="preserve">3,4 % уклон (плита K) </t>
  </si>
  <si>
    <t>1,7 % уклон (плита B)</t>
  </si>
  <si>
    <t>8,3 % уклон (плита М)</t>
  </si>
  <si>
    <t>ТЕХНОНИКОЛЬ  XPS CARBON SOLID</t>
  </si>
  <si>
    <r>
      <rPr>
        <b/>
        <sz val="14"/>
        <rFont val="Arial"/>
        <family val="2"/>
        <charset val="204"/>
      </rPr>
      <t xml:space="preserve">XPS CARBON SOLID  500   </t>
    </r>
    <r>
      <rPr>
        <b/>
        <sz val="10"/>
        <rFont val="Arial"/>
        <family val="2"/>
        <charset val="204"/>
      </rPr>
      <t xml:space="preserve">                                           группа горючести Г4,                                                                         прочность на сжатие 500 Кпа</t>
    </r>
  </si>
  <si>
    <t>дороги, спец сооружения, пром.полы, аэродромы, взлетные полосы, вертолетные площадки</t>
  </si>
  <si>
    <r>
      <t xml:space="preserve">XPS CARBON SOLID  700 </t>
    </r>
    <r>
      <rPr>
        <b/>
        <sz val="10"/>
        <rFont val="Arial"/>
        <family val="2"/>
        <charset val="204"/>
      </rPr>
      <t xml:space="preserve">                                             группа горючести Г4,                                                                         прочность на сжатие 700 Кпа</t>
    </r>
  </si>
  <si>
    <r>
      <t xml:space="preserve">XPS  CARBON SOLID  1000 </t>
    </r>
    <r>
      <rPr>
        <b/>
        <sz val="10"/>
        <rFont val="Arial"/>
        <family val="2"/>
        <charset val="204"/>
      </rPr>
      <t xml:space="preserve">                                             группа горючести Г4,                                                                         прочность на сжатие 1000 Кпа</t>
    </r>
  </si>
  <si>
    <t>Крепеж ТехноНИКОЛЬ № 1 для фиксации XPS и профилированной мембраны PLANTER.                                                "ТН-КРЕПЫШ"</t>
  </si>
  <si>
    <t>фиксация плит XPS</t>
  </si>
  <si>
    <t>упаковка 200 шт</t>
  </si>
  <si>
    <t>ширина, 40 мм</t>
  </si>
  <si>
    <t>длина 40 мм</t>
  </si>
  <si>
    <t>величина шипа 40 мм</t>
  </si>
  <si>
    <t>для фиксации плит  толшиной до 60 мм</t>
  </si>
  <si>
    <t>ед. изм (штука)</t>
  </si>
  <si>
    <t>кратно 1 упаковке</t>
  </si>
  <si>
    <t>Примечания:</t>
  </si>
  <si>
    <t>1. Продукция Техноплекс выпускается светло-серебристого цвета, CARBON -темно-серебристого цвета</t>
  </si>
  <si>
    <t>2.  Возможно производство спецзаказов (срок готовности от 30 дней, срок вывоза не более 30 календарных дней с даты первой поставки):</t>
  </si>
  <si>
    <t>·          с прямой кромкой. Без увеличения стоимости. Минимальный заказ – 500 м3.</t>
  </si>
  <si>
    <t>·          с длиной плиты до 3 м . Стоимость выше аналога  на 200 руб./м3. Минимальный заказ –500 м3.</t>
  </si>
  <si>
    <t>·           с фрезерованной поверхностью( с одной либо обеих сторон) Стоимость выше на 200 руб./м3. Минимальный заказ – 500 м3.</t>
  </si>
  <si>
    <t>·          с  нестандартной толщиной . Стоимость выше аналога  на 500 руб./м3. Минимальный заказ – 500 м3.</t>
  </si>
  <si>
    <t>·          группой горючести Г3 . Стоимость выше аналога  на 300 руб./м3. Минимальный заказ – 300 м3.</t>
  </si>
  <si>
    <r>
      <rPr>
        <sz val="10"/>
        <color indexed="10"/>
        <rFont val="Arial"/>
        <family val="2"/>
        <charset val="204"/>
      </rPr>
      <t>*</t>
    </r>
    <r>
      <rPr>
        <sz val="10"/>
        <rFont val="Arial"/>
        <family val="2"/>
        <charset val="204"/>
      </rPr>
      <t xml:space="preserve">-возможна геометрия 1180 х 580. Код ЕКН такой номенклатуры - 418302.  </t>
    </r>
  </si>
  <si>
    <r>
      <rPr>
        <b/>
        <sz val="10"/>
        <color indexed="10"/>
        <rFont val="Arial"/>
        <family val="2"/>
        <charset val="204"/>
      </rPr>
      <t>**</t>
    </r>
    <r>
      <rPr>
        <sz val="10"/>
        <rFont val="Arial"/>
        <family val="2"/>
        <charset val="204"/>
      </rPr>
      <t xml:space="preserve"> сроки носят информативный характер и могут изменться в зависиомсти от загруженности производственных мощностей</t>
    </r>
  </si>
  <si>
    <r>
      <rPr>
        <sz val="10"/>
        <color indexed="10"/>
        <rFont val="Arial"/>
        <family val="2"/>
        <charset val="204"/>
      </rPr>
      <t xml:space="preserve">*** </t>
    </r>
    <r>
      <rPr>
        <sz val="10"/>
        <rFont val="Arial"/>
        <family val="2"/>
        <charset val="204"/>
      </rPr>
      <t>-кратно 12 упаковок на одно место выгрузки</t>
    </r>
  </si>
  <si>
    <r>
      <rPr>
        <sz val="10"/>
        <color indexed="10"/>
        <rFont val="Arial"/>
        <family val="2"/>
        <charset val="204"/>
      </rPr>
      <t>****</t>
    </r>
    <r>
      <rPr>
        <sz val="10"/>
        <rFont val="Arial"/>
        <family val="2"/>
        <charset val="204"/>
      </rPr>
      <t xml:space="preserve"> Шведская плита. Прочность на сжатие 400КПа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</si>
</sst>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0"/>
    <numFmt numFmtId="165" formatCode="#,##0.0000"/>
    <numFmt numFmtId="166" formatCode="#,##0.00000"/>
    <numFmt numFmtId="168" formatCode="#,##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/>
    <xf numFmtId="0" fontId="4" fillId="0" borderId="0" xfId="2" applyFont="1"/>
    <xf numFmtId="1" fontId="4" fillId="0" borderId="0" xfId="2" applyNumberFormat="1" applyFont="1"/>
    <xf numFmtId="164" fontId="4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" vertical="distributed"/>
    </xf>
    <xf numFmtId="0" fontId="6" fillId="0" borderId="2" xfId="2" applyFont="1" applyBorder="1" applyAlignment="1">
      <alignment horizontal="center" vertical="distributed"/>
    </xf>
    <xf numFmtId="0" fontId="6" fillId="0" borderId="3" xfId="2" applyFont="1" applyBorder="1" applyAlignment="1">
      <alignment horizontal="center" vertical="distributed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textRotation="90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textRotation="90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1" fontId="9" fillId="2" borderId="10" xfId="2" applyNumberFormat="1" applyFont="1" applyFill="1" applyBorder="1" applyAlignment="1">
      <alignment horizontal="center" vertical="center" wrapText="1"/>
    </xf>
    <xf numFmtId="164" fontId="8" fillId="2" borderId="10" xfId="2" applyNumberFormat="1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center" vertical="center" textRotation="90" wrapText="1"/>
    </xf>
    <xf numFmtId="0" fontId="4" fillId="0" borderId="12" xfId="2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65" fontId="4" fillId="0" borderId="12" xfId="2" applyNumberFormat="1" applyFont="1" applyFill="1" applyBorder="1" applyAlignment="1">
      <alignment horizontal="center" vertical="center" wrapText="1"/>
    </xf>
    <xf numFmtId="166" fontId="4" fillId="0" borderId="12" xfId="2" applyNumberFormat="1" applyFont="1" applyFill="1" applyBorder="1" applyAlignment="1">
      <alignment horizontal="center" vertical="center" wrapText="1"/>
    </xf>
    <xf numFmtId="43" fontId="4" fillId="0" borderId="12" xfId="1" applyFont="1" applyFill="1" applyBorder="1" applyAlignment="1">
      <alignment horizontal="center" vertical="center" wrapText="1"/>
    </xf>
    <xf numFmtId="1" fontId="14" fillId="0" borderId="13" xfId="2" applyNumberFormat="1" applyFont="1" applyFill="1" applyBorder="1" applyAlignment="1">
      <alignment horizontal="center" vertical="center" wrapText="1"/>
    </xf>
    <xf numFmtId="2" fontId="12" fillId="0" borderId="12" xfId="2" applyNumberFormat="1" applyFont="1" applyFill="1" applyBorder="1" applyAlignment="1">
      <alignment horizontal="center" vertical="center" wrapText="1"/>
    </xf>
    <xf numFmtId="0" fontId="8" fillId="0" borderId="12" xfId="2" applyNumberFormat="1" applyFont="1" applyFill="1" applyBorder="1" applyAlignment="1">
      <alignment horizontal="center" vertical="center" wrapText="1"/>
    </xf>
    <xf numFmtId="1" fontId="5" fillId="0" borderId="14" xfId="2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center" vertical="center" textRotation="90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1" fontId="4" fillId="0" borderId="15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8" fontId="4" fillId="0" borderId="15" xfId="2" applyNumberFormat="1" applyFont="1" applyFill="1" applyBorder="1" applyAlignment="1">
      <alignment horizontal="center" vertical="center" wrapText="1"/>
    </xf>
    <xf numFmtId="43" fontId="4" fillId="0" borderId="15" xfId="1" applyFont="1" applyFill="1" applyBorder="1" applyAlignment="1">
      <alignment horizontal="center" vertical="center" wrapText="1"/>
    </xf>
    <xf numFmtId="1" fontId="14" fillId="0" borderId="15" xfId="2" applyNumberFormat="1" applyFont="1" applyFill="1" applyBorder="1" applyAlignment="1">
      <alignment horizontal="center" vertical="center" wrapText="1"/>
    </xf>
    <xf numFmtId="2" fontId="12" fillId="0" borderId="15" xfId="2" applyNumberFormat="1" applyFont="1" applyFill="1" applyBorder="1" applyAlignment="1">
      <alignment horizontal="center" vertical="center" wrapText="1"/>
    </xf>
    <xf numFmtId="0" fontId="8" fillId="0" borderId="15" xfId="2" applyNumberFormat="1" applyFont="1" applyFill="1" applyBorder="1" applyAlignment="1">
      <alignment horizontal="center" vertical="center" wrapText="1"/>
    </xf>
    <xf numFmtId="1" fontId="5" fillId="0" borderId="15" xfId="2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left" vertical="top" wrapText="1"/>
    </xf>
    <xf numFmtId="0" fontId="4" fillId="0" borderId="17" xfId="2" applyFont="1" applyFill="1" applyBorder="1" applyAlignment="1">
      <alignment horizontal="center" vertical="center" textRotation="90" wrapText="1"/>
    </xf>
    <xf numFmtId="0" fontId="4" fillId="0" borderId="18" xfId="2" applyFont="1" applyFill="1" applyBorder="1" applyAlignment="1">
      <alignment horizontal="center" vertical="center" wrapText="1"/>
    </xf>
    <xf numFmtId="168" fontId="4" fillId="0" borderId="12" xfId="2" applyNumberFormat="1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vertical="top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1" fontId="4" fillId="0" borderId="9" xfId="2" applyNumberFormat="1" applyFont="1" applyFill="1" applyBorder="1" applyAlignment="1">
      <alignment horizontal="center" vertical="center" wrapText="1"/>
    </xf>
    <xf numFmtId="165" fontId="4" fillId="0" borderId="9" xfId="2" applyNumberFormat="1" applyFont="1" applyFill="1" applyBorder="1" applyAlignment="1">
      <alignment horizontal="center" vertical="center" wrapText="1"/>
    </xf>
    <xf numFmtId="168" fontId="4" fillId="0" borderId="9" xfId="2" applyNumberFormat="1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1" fontId="14" fillId="0" borderId="22" xfId="2" applyNumberFormat="1" applyFont="1" applyFill="1" applyBorder="1" applyAlignment="1">
      <alignment horizontal="center" vertical="center" wrapText="1"/>
    </xf>
    <xf numFmtId="2" fontId="12" fillId="0" borderId="9" xfId="2" applyNumberFormat="1" applyFont="1" applyFill="1" applyBorder="1" applyAlignment="1">
      <alignment horizontal="center" vertical="center" wrapText="1"/>
    </xf>
    <xf numFmtId="0" fontId="8" fillId="0" borderId="9" xfId="2" applyNumberFormat="1" applyFont="1" applyFill="1" applyBorder="1" applyAlignment="1">
      <alignment horizontal="center" vertical="center" wrapText="1"/>
    </xf>
    <xf numFmtId="1" fontId="5" fillId="0" borderId="9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textRotation="90" wrapText="1"/>
    </xf>
    <xf numFmtId="0" fontId="4" fillId="0" borderId="23" xfId="2" applyFont="1" applyFill="1" applyBorder="1" applyAlignment="1">
      <alignment horizontal="center" vertical="center" wrapText="1"/>
    </xf>
    <xf numFmtId="166" fontId="4" fillId="0" borderId="9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center" vertical="center" textRotation="90" wrapText="1"/>
    </xf>
    <xf numFmtId="0" fontId="4" fillId="0" borderId="15" xfId="2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 wrapText="1"/>
    </xf>
    <xf numFmtId="2" fontId="12" fillId="0" borderId="16" xfId="2" applyNumberFormat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/>
    </xf>
    <xf numFmtId="0" fontId="4" fillId="0" borderId="14" xfId="2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>
      <alignment horizontal="center" vertical="center" wrapText="1"/>
    </xf>
    <xf numFmtId="165" fontId="4" fillId="0" borderId="14" xfId="2" applyNumberFormat="1" applyFont="1" applyFill="1" applyBorder="1" applyAlignment="1">
      <alignment horizontal="center" vertical="center" wrapText="1"/>
    </xf>
    <xf numFmtId="166" fontId="4" fillId="0" borderId="14" xfId="2" applyNumberFormat="1" applyFont="1" applyFill="1" applyBorder="1" applyAlignment="1">
      <alignment horizontal="center" vertical="center" wrapText="1"/>
    </xf>
    <xf numFmtId="43" fontId="4" fillId="0" borderId="14" xfId="1" applyFont="1" applyFill="1" applyBorder="1" applyAlignment="1">
      <alignment horizontal="center" vertical="center" wrapText="1"/>
    </xf>
    <xf numFmtId="1" fontId="14" fillId="0" borderId="14" xfId="2" applyNumberFormat="1" applyFont="1" applyFill="1" applyBorder="1" applyAlignment="1">
      <alignment horizontal="center" vertical="center" wrapText="1"/>
    </xf>
    <xf numFmtId="2" fontId="12" fillId="0" borderId="18" xfId="2" applyNumberFormat="1" applyFont="1" applyFill="1" applyBorder="1" applyAlignment="1">
      <alignment horizontal="center" vertical="center" wrapText="1"/>
    </xf>
    <xf numFmtId="0" fontId="8" fillId="0" borderId="14" xfId="2" applyNumberFormat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4" fillId="0" borderId="24" xfId="2" applyFont="1" applyFill="1" applyBorder="1" applyAlignment="1">
      <alignment horizontal="center" vertical="center" wrapText="1"/>
    </xf>
    <xf numFmtId="2" fontId="12" fillId="0" borderId="24" xfId="2" applyNumberFormat="1" applyFont="1" applyFill="1" applyBorder="1" applyAlignment="1">
      <alignment horizontal="center" vertical="center" wrapText="1"/>
    </xf>
    <xf numFmtId="1" fontId="5" fillId="0" borderId="12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 wrapText="1"/>
    </xf>
    <xf numFmtId="1" fontId="4" fillId="0" borderId="25" xfId="2" applyNumberFormat="1" applyFont="1" applyFill="1" applyBorder="1" applyAlignment="1">
      <alignment horizontal="center" vertical="center" wrapText="1"/>
    </xf>
    <xf numFmtId="165" fontId="4" fillId="0" borderId="20" xfId="2" applyNumberFormat="1" applyFont="1" applyFill="1" applyBorder="1" applyAlignment="1">
      <alignment horizontal="center" vertical="center" wrapText="1"/>
    </xf>
    <xf numFmtId="166" fontId="4" fillId="0" borderId="20" xfId="2" applyNumberFormat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horizontal="center" vertical="center" wrapText="1"/>
    </xf>
    <xf numFmtId="2" fontId="12" fillId="0" borderId="26" xfId="2" applyNumberFormat="1" applyFont="1" applyFill="1" applyBorder="1" applyAlignment="1">
      <alignment horizontal="center" vertical="center" wrapText="1"/>
    </xf>
    <xf numFmtId="0" fontId="8" fillId="0" borderId="20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 textRotation="90" wrapText="1"/>
    </xf>
    <xf numFmtId="1" fontId="14" fillId="0" borderId="20" xfId="2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left" vertical="center" wrapText="1"/>
    </xf>
    <xf numFmtId="1" fontId="4" fillId="0" borderId="15" xfId="2" applyNumberFormat="1" applyFont="1" applyFill="1" applyBorder="1" applyAlignment="1">
      <alignment horizontal="center" vertical="center"/>
    </xf>
    <xf numFmtId="1" fontId="14" fillId="0" borderId="27" xfId="2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2" fontId="12" fillId="0" borderId="20" xfId="2" applyNumberFormat="1" applyFont="1" applyFill="1" applyBorder="1" applyAlignment="1">
      <alignment horizontal="center" vertical="center" wrapText="1"/>
    </xf>
    <xf numFmtId="1" fontId="5" fillId="0" borderId="20" xfId="2" applyNumberFormat="1" applyFont="1" applyFill="1" applyBorder="1" applyAlignment="1">
      <alignment horizontal="center" vertical="center" wrapText="1"/>
    </xf>
    <xf numFmtId="1" fontId="14" fillId="0" borderId="28" xfId="2" applyNumberFormat="1" applyFont="1" applyFill="1" applyBorder="1" applyAlignment="1">
      <alignment horizontal="center" vertical="center" wrapText="1"/>
    </xf>
    <xf numFmtId="1" fontId="4" fillId="0" borderId="23" xfId="2" applyNumberFormat="1" applyFont="1" applyFill="1" applyBorder="1" applyAlignment="1">
      <alignment horizontal="center" vertical="center" wrapText="1"/>
    </xf>
    <xf numFmtId="1" fontId="14" fillId="0" borderId="9" xfId="2" applyNumberFormat="1" applyFont="1" applyFill="1" applyBorder="1" applyAlignment="1">
      <alignment horizontal="center" vertical="center" wrapText="1"/>
    </xf>
    <xf numFmtId="2" fontId="12" fillId="0" borderId="21" xfId="2" applyNumberFormat="1" applyFont="1" applyFill="1" applyBorder="1" applyAlignment="1">
      <alignment horizontal="center" vertical="center" wrapText="1"/>
    </xf>
    <xf numFmtId="1" fontId="4" fillId="0" borderId="20" xfId="2" applyNumberFormat="1" applyFont="1" applyFill="1" applyBorder="1" applyAlignment="1">
      <alignment horizontal="center" vertical="center" wrapText="1"/>
    </xf>
    <xf numFmtId="1" fontId="14" fillId="0" borderId="29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center" vertical="center" textRotation="90" wrapText="1"/>
    </xf>
    <xf numFmtId="0" fontId="4" fillId="0" borderId="10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2" fontId="14" fillId="0" borderId="10" xfId="2" applyNumberFormat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1" fontId="5" fillId="0" borderId="10" xfId="2" applyNumberFormat="1" applyFont="1" applyFill="1" applyBorder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horizontal="center" vertical="center" textRotation="90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/>
    <xf numFmtId="164" fontId="4" fillId="0" borderId="0" xfId="2" applyNumberFormat="1" applyFont="1" applyAlignment="1"/>
    <xf numFmtId="0" fontId="8" fillId="0" borderId="0" xfId="2" applyFont="1"/>
    <xf numFmtId="0" fontId="8" fillId="0" borderId="0" xfId="2" applyFont="1" applyAlignment="1">
      <alignment horizontal="center" vertical="center" textRotation="90"/>
    </xf>
    <xf numFmtId="0" fontId="4" fillId="0" borderId="0" xfId="2" applyFont="1" applyAlignment="1">
      <alignment horizontal="center" vertical="center" textRotation="90"/>
    </xf>
    <xf numFmtId="0" fontId="4" fillId="0" borderId="0" xfId="2" applyFont="1" applyAlignment="1">
      <alignment horizontal="left"/>
    </xf>
    <xf numFmtId="0" fontId="20" fillId="0" borderId="0" xfId="0" applyFont="1"/>
    <xf numFmtId="0" fontId="4" fillId="0" borderId="0" xfId="2" applyFont="1" applyBorder="1" applyAlignment="1">
      <alignment horizontal="left" vertical="top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8" fillId="0" borderId="0" xfId="2" applyFont="1" applyBorder="1" applyAlignment="1">
      <alignment horizontal="left" vertical="top" wrapText="1"/>
    </xf>
  </cellXfs>
  <cellStyles count="3">
    <cellStyle name="Обычный" xfId="0" builtinId="0"/>
    <cellStyle name="Обычный_06-05-01 ПРАЙС-ЛИСТ АКСИ" xfId="2"/>
    <cellStyle name="Финансовый" xfId="1" builtinId="3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95250</xdr:rowOff>
    </xdr:from>
    <xdr:to>
      <xdr:col>3</xdr:col>
      <xdr:colOff>547688</xdr:colOff>
      <xdr:row>0</xdr:row>
      <xdr:rowOff>695325</xdr:rowOff>
    </xdr:to>
    <xdr:pic>
      <xdr:nvPicPr>
        <xdr:cNvPr id="2" name="Picture 3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95250"/>
          <a:ext cx="278606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10</xdr:col>
      <xdr:colOff>600075</xdr:colOff>
      <xdr:row>0</xdr:row>
      <xdr:rowOff>771525</xdr:rowOff>
    </xdr:to>
    <xdr:pic>
      <xdr:nvPicPr>
        <xdr:cNvPr id="3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0"/>
          <a:ext cx="47244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</sheetPr>
  <dimension ref="A1:O58"/>
  <sheetViews>
    <sheetView tabSelected="1" workbookViewId="0">
      <selection activeCell="A20" sqref="A20"/>
    </sheetView>
  </sheetViews>
  <sheetFormatPr defaultRowHeight="15" x14ac:dyDescent="0.25"/>
  <cols>
    <col min="1" max="1" width="24" customWidth="1"/>
    <col min="2" max="2" width="20" customWidth="1"/>
    <col min="3" max="3" width="33.85546875" customWidth="1"/>
    <col min="4" max="4" width="10.5703125" customWidth="1"/>
    <col min="8" max="8" width="9.5703125" customWidth="1"/>
    <col min="9" max="10" width="12.42578125" customWidth="1"/>
    <col min="11" max="11" width="9.140625" customWidth="1"/>
    <col min="12" max="12" width="10.140625" customWidth="1"/>
    <col min="13" max="13" width="10.42578125" customWidth="1"/>
    <col min="15" max="15" width="15.85546875" customWidth="1"/>
  </cols>
  <sheetData>
    <row r="1" spans="1:15" ht="98.25" customHeight="1" x14ac:dyDescent="0.25"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3"/>
      <c r="N1" s="3"/>
      <c r="O1" s="3"/>
    </row>
    <row r="2" spans="1:15" ht="15.75" thickBot="1" x14ac:dyDescent="0.3">
      <c r="C2" s="4"/>
      <c r="D2" s="4"/>
      <c r="E2" s="4"/>
      <c r="F2" s="4"/>
      <c r="G2" s="4"/>
      <c r="H2" s="5"/>
      <c r="I2" s="5"/>
      <c r="J2" s="6"/>
      <c r="K2" s="4"/>
      <c r="L2" s="4"/>
      <c r="M2" s="4"/>
      <c r="N2" s="4"/>
      <c r="O2" s="7"/>
    </row>
    <row r="3" spans="1:15" ht="18.75" thickBot="1" x14ac:dyDescent="0.3">
      <c r="A3" t="s">
        <v>1</v>
      </c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0.25" x14ac:dyDescent="0.25">
      <c r="C4" s="11" t="s">
        <v>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0.25" x14ac:dyDescent="0.25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8" x14ac:dyDescent="0.25">
      <c r="C6" s="13" t="s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5.75" thickBot="1" x14ac:dyDescent="0.3"/>
    <row r="8" spans="1:15" ht="15.75" thickBot="1" x14ac:dyDescent="0.3">
      <c r="A8" s="4"/>
      <c r="B8" s="14" t="s">
        <v>5</v>
      </c>
      <c r="C8" s="15" t="s">
        <v>6</v>
      </c>
      <c r="D8" s="16" t="s">
        <v>7</v>
      </c>
      <c r="E8" s="14" t="s">
        <v>8</v>
      </c>
      <c r="F8" s="17"/>
      <c r="G8" s="18"/>
      <c r="H8" s="16" t="s">
        <v>9</v>
      </c>
      <c r="I8" s="16"/>
      <c r="J8" s="16"/>
      <c r="K8" s="16" t="s">
        <v>10</v>
      </c>
      <c r="L8" s="16"/>
      <c r="M8" s="19" t="s">
        <v>11</v>
      </c>
      <c r="N8" s="20"/>
      <c r="O8" s="21"/>
    </row>
    <row r="9" spans="1:15" ht="30.75" thickBot="1" x14ac:dyDescent="0.3">
      <c r="A9" s="4"/>
      <c r="B9" s="22"/>
      <c r="C9" s="23"/>
      <c r="D9" s="24"/>
      <c r="E9" s="25" t="s">
        <v>12</v>
      </c>
      <c r="F9" s="25" t="s">
        <v>13</v>
      </c>
      <c r="G9" s="25" t="s">
        <v>14</v>
      </c>
      <c r="H9" s="26" t="s">
        <v>15</v>
      </c>
      <c r="I9" s="26" t="s">
        <v>16</v>
      </c>
      <c r="J9" s="27" t="s">
        <v>17</v>
      </c>
      <c r="K9" s="25" t="s">
        <v>18</v>
      </c>
      <c r="L9" s="25" t="s">
        <v>17</v>
      </c>
      <c r="M9" s="25" t="s">
        <v>19</v>
      </c>
      <c r="N9" s="25" t="s">
        <v>20</v>
      </c>
      <c r="O9" s="28" t="s">
        <v>21</v>
      </c>
    </row>
    <row r="10" spans="1:15" ht="21" thickBot="1" x14ac:dyDescent="0.3">
      <c r="B10" s="29" t="s">
        <v>22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</row>
    <row r="11" spans="1:15" ht="29.25" thickBot="1" x14ac:dyDescent="0.3">
      <c r="B11" s="32"/>
      <c r="C11" s="33"/>
      <c r="D11" s="34">
        <v>418286</v>
      </c>
      <c r="E11" s="34">
        <v>50</v>
      </c>
      <c r="F11" s="34">
        <v>580</v>
      </c>
      <c r="G11" s="34">
        <v>1180</v>
      </c>
      <c r="H11" s="35">
        <v>8</v>
      </c>
      <c r="I11" s="36">
        <f t="shared" ref="I11:I42" si="0">(F11*G11)/1000000*H11</f>
        <v>5.4752000000000001</v>
      </c>
      <c r="J11" s="37">
        <f t="shared" ref="J11:J39" si="1">E11*F11*G11*H11/1000000000</f>
        <v>0.27376</v>
      </c>
      <c r="K11" s="38">
        <f t="shared" ref="K11:K30" si="2">E11/1000*L11</f>
        <v>220</v>
      </c>
      <c r="L11" s="39">
        <v>4400</v>
      </c>
      <c r="M11" s="40" t="s">
        <v>23</v>
      </c>
      <c r="N11" s="41">
        <v>1</v>
      </c>
      <c r="O11" s="42" t="s">
        <v>24</v>
      </c>
    </row>
    <row r="12" spans="1:15" ht="21" thickBot="1" x14ac:dyDescent="0.3">
      <c r="B12" s="29" t="s">
        <v>25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1:15" ht="28.5" x14ac:dyDescent="0.25">
      <c r="B13" s="43" t="s">
        <v>26</v>
      </c>
      <c r="C13" s="44" t="s">
        <v>27</v>
      </c>
      <c r="D13" s="45">
        <v>418324</v>
      </c>
      <c r="E13" s="46">
        <v>20</v>
      </c>
      <c r="F13" s="45">
        <v>600</v>
      </c>
      <c r="G13" s="45">
        <v>1200</v>
      </c>
      <c r="H13" s="47">
        <v>20</v>
      </c>
      <c r="I13" s="48">
        <f t="shared" si="0"/>
        <v>14.399999999999999</v>
      </c>
      <c r="J13" s="49">
        <f t="shared" si="1"/>
        <v>0.28799999999999998</v>
      </c>
      <c r="K13" s="50">
        <f t="shared" si="2"/>
        <v>87</v>
      </c>
      <c r="L13" s="51">
        <v>4350</v>
      </c>
      <c r="M13" s="52" t="s">
        <v>28</v>
      </c>
      <c r="N13" s="53">
        <v>3</v>
      </c>
      <c r="O13" s="54" t="s">
        <v>24</v>
      </c>
    </row>
    <row r="14" spans="1:15" ht="28.5" x14ac:dyDescent="0.25">
      <c r="B14" s="55"/>
      <c r="C14" s="56"/>
      <c r="D14" s="34">
        <v>418321</v>
      </c>
      <c r="E14" s="57">
        <v>30</v>
      </c>
      <c r="F14" s="34">
        <v>580</v>
      </c>
      <c r="G14" s="34">
        <v>1180</v>
      </c>
      <c r="H14" s="35">
        <v>13</v>
      </c>
      <c r="I14" s="36">
        <f t="shared" si="0"/>
        <v>8.8971999999999998</v>
      </c>
      <c r="J14" s="58">
        <f t="shared" si="1"/>
        <v>0.26691599999999999</v>
      </c>
      <c r="K14" s="38">
        <f t="shared" si="2"/>
        <v>126</v>
      </c>
      <c r="L14" s="59">
        <v>4200</v>
      </c>
      <c r="M14" s="40" t="s">
        <v>28</v>
      </c>
      <c r="N14" s="41">
        <v>3</v>
      </c>
      <c r="O14" s="42" t="s">
        <v>24</v>
      </c>
    </row>
    <row r="15" spans="1:15" ht="15.75" x14ac:dyDescent="0.25">
      <c r="B15" s="55"/>
      <c r="C15" s="56"/>
      <c r="D15" s="34">
        <v>418320</v>
      </c>
      <c r="E15" s="57">
        <v>40</v>
      </c>
      <c r="F15" s="34">
        <v>580</v>
      </c>
      <c r="G15" s="34">
        <v>1180</v>
      </c>
      <c r="H15" s="35">
        <v>10</v>
      </c>
      <c r="I15" s="36">
        <f t="shared" si="0"/>
        <v>6.8440000000000003</v>
      </c>
      <c r="J15" s="58">
        <f t="shared" si="1"/>
        <v>0.27376</v>
      </c>
      <c r="K15" s="38">
        <f t="shared" si="2"/>
        <v>168</v>
      </c>
      <c r="L15" s="59">
        <v>4200</v>
      </c>
      <c r="M15" s="40" t="s">
        <v>29</v>
      </c>
      <c r="N15" s="41">
        <v>7</v>
      </c>
      <c r="O15" s="42">
        <v>140</v>
      </c>
    </row>
    <row r="16" spans="1:15" ht="28.5" x14ac:dyDescent="0.25">
      <c r="B16" s="55"/>
      <c r="C16" s="56"/>
      <c r="D16" s="34">
        <v>418318</v>
      </c>
      <c r="E16" s="57">
        <v>50</v>
      </c>
      <c r="F16" s="34">
        <v>580</v>
      </c>
      <c r="G16" s="34">
        <v>1180</v>
      </c>
      <c r="H16" s="35">
        <v>8</v>
      </c>
      <c r="I16" s="36">
        <f t="shared" si="0"/>
        <v>5.4752000000000001</v>
      </c>
      <c r="J16" s="58">
        <f t="shared" si="1"/>
        <v>0.27376</v>
      </c>
      <c r="K16" s="38">
        <f t="shared" si="2"/>
        <v>205</v>
      </c>
      <c r="L16" s="39">
        <v>4100</v>
      </c>
      <c r="M16" s="40" t="s">
        <v>30</v>
      </c>
      <c r="N16" s="41">
        <v>1</v>
      </c>
      <c r="O16" s="42" t="s">
        <v>24</v>
      </c>
    </row>
    <row r="17" spans="2:15" ht="15.75" x14ac:dyDescent="0.25">
      <c r="B17" s="55"/>
      <c r="C17" s="56"/>
      <c r="D17" s="60">
        <v>418314</v>
      </c>
      <c r="E17" s="57">
        <v>100</v>
      </c>
      <c r="F17" s="34">
        <v>580</v>
      </c>
      <c r="G17" s="34">
        <v>1180</v>
      </c>
      <c r="H17" s="35">
        <v>4</v>
      </c>
      <c r="I17" s="36">
        <f t="shared" si="0"/>
        <v>2.7376</v>
      </c>
      <c r="J17" s="58">
        <f>E17*F17*G17*H17/1000000000</f>
        <v>0.27376</v>
      </c>
      <c r="K17" s="38">
        <f t="shared" si="2"/>
        <v>455</v>
      </c>
      <c r="L17" s="39">
        <v>4550</v>
      </c>
      <c r="M17" s="40" t="s">
        <v>29</v>
      </c>
      <c r="N17" s="41">
        <v>7</v>
      </c>
      <c r="O17" s="42">
        <v>210</v>
      </c>
    </row>
    <row r="18" spans="2:15" ht="54.75" thickBot="1" x14ac:dyDescent="0.3">
      <c r="B18" s="61" t="s">
        <v>31</v>
      </c>
      <c r="C18" s="56"/>
      <c r="D18" s="62" t="s">
        <v>32</v>
      </c>
      <c r="E18" s="63">
        <v>100</v>
      </c>
      <c r="F18" s="64">
        <v>580</v>
      </c>
      <c r="G18" s="64">
        <v>2360</v>
      </c>
      <c r="H18" s="65">
        <v>4</v>
      </c>
      <c r="I18" s="66">
        <f t="shared" si="0"/>
        <v>5.4752000000000001</v>
      </c>
      <c r="J18" s="67">
        <f>E18*F18*G18*H18/1000000000</f>
        <v>0.54752000000000001</v>
      </c>
      <c r="K18" s="68">
        <f t="shared" si="2"/>
        <v>460</v>
      </c>
      <c r="L18" s="69">
        <v>4600</v>
      </c>
      <c r="M18" s="70" t="s">
        <v>28</v>
      </c>
      <c r="N18" s="71">
        <v>3</v>
      </c>
      <c r="O18" s="72" t="s">
        <v>24</v>
      </c>
    </row>
    <row r="19" spans="2:15" ht="21" thickBot="1" x14ac:dyDescent="0.3">
      <c r="B19" s="29" t="s">
        <v>33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2:15" ht="93" thickBot="1" x14ac:dyDescent="0.3">
      <c r="B20" s="73" t="s">
        <v>34</v>
      </c>
      <c r="C20" s="74" t="s">
        <v>35</v>
      </c>
      <c r="D20" s="64">
        <v>429732</v>
      </c>
      <c r="E20" s="64">
        <v>40</v>
      </c>
      <c r="F20" s="75">
        <v>580</v>
      </c>
      <c r="G20" s="64">
        <v>1180</v>
      </c>
      <c r="H20" s="65">
        <v>10</v>
      </c>
      <c r="I20" s="66">
        <f t="shared" si="0"/>
        <v>6.8440000000000003</v>
      </c>
      <c r="J20" s="76">
        <f>E20*F20*G20*H20/1000000000</f>
        <v>0.27376</v>
      </c>
      <c r="K20" s="68">
        <f t="shared" si="2"/>
        <v>180</v>
      </c>
      <c r="L20" s="69">
        <v>4500</v>
      </c>
      <c r="M20" s="70" t="s">
        <v>36</v>
      </c>
      <c r="N20" s="71">
        <v>7</v>
      </c>
      <c r="O20" s="72">
        <v>140</v>
      </c>
    </row>
    <row r="21" spans="2:15" ht="15.75" x14ac:dyDescent="0.25">
      <c r="B21" s="77" t="s">
        <v>37</v>
      </c>
      <c r="C21" s="78"/>
      <c r="D21" s="79">
        <v>435204</v>
      </c>
      <c r="E21" s="45">
        <v>40</v>
      </c>
      <c r="F21" s="45">
        <v>580</v>
      </c>
      <c r="G21" s="45">
        <v>1180</v>
      </c>
      <c r="H21" s="47">
        <v>10</v>
      </c>
      <c r="I21" s="48">
        <f t="shared" si="0"/>
        <v>6.8440000000000003</v>
      </c>
      <c r="J21" s="80">
        <f>E21*F21*G21*H21/1000000000</f>
        <v>0.27376</v>
      </c>
      <c r="K21" s="50">
        <f t="shared" si="2"/>
        <v>182</v>
      </c>
      <c r="L21" s="51">
        <v>4550</v>
      </c>
      <c r="M21" s="81" t="s">
        <v>36</v>
      </c>
      <c r="N21" s="53">
        <v>7</v>
      </c>
      <c r="O21" s="54">
        <v>210</v>
      </c>
    </row>
    <row r="22" spans="2:15" ht="28.5" x14ac:dyDescent="0.25">
      <c r="B22" s="82"/>
      <c r="C22" s="78"/>
      <c r="D22" s="83">
        <v>418343</v>
      </c>
      <c r="E22" s="84">
        <v>50</v>
      </c>
      <c r="F22" s="84">
        <v>580</v>
      </c>
      <c r="G22" s="84">
        <v>1180</v>
      </c>
      <c r="H22" s="85">
        <v>8</v>
      </c>
      <c r="I22" s="86">
        <f t="shared" si="0"/>
        <v>5.4752000000000001</v>
      </c>
      <c r="J22" s="87">
        <f t="shared" si="1"/>
        <v>0.27376</v>
      </c>
      <c r="K22" s="88">
        <f t="shared" si="2"/>
        <v>227.5</v>
      </c>
      <c r="L22" s="89">
        <v>4550</v>
      </c>
      <c r="M22" s="90" t="s">
        <v>38</v>
      </c>
      <c r="N22" s="91">
        <v>3</v>
      </c>
      <c r="O22" s="42" t="s">
        <v>24</v>
      </c>
    </row>
    <row r="23" spans="2:15" ht="16.5" thickBot="1" x14ac:dyDescent="0.3">
      <c r="B23" s="92"/>
      <c r="C23" s="78"/>
      <c r="D23" s="93">
        <v>418342</v>
      </c>
      <c r="E23" s="34">
        <v>60</v>
      </c>
      <c r="F23" s="34">
        <v>580</v>
      </c>
      <c r="G23" s="34">
        <v>1180</v>
      </c>
      <c r="H23" s="35">
        <v>7</v>
      </c>
      <c r="I23" s="36">
        <f t="shared" si="0"/>
        <v>4.7907999999999999</v>
      </c>
      <c r="J23" s="37">
        <f t="shared" si="1"/>
        <v>0.28744799999999998</v>
      </c>
      <c r="K23" s="38">
        <f t="shared" si="2"/>
        <v>273</v>
      </c>
      <c r="L23" s="59">
        <f>L22</f>
        <v>4550</v>
      </c>
      <c r="M23" s="94" t="s">
        <v>29</v>
      </c>
      <c r="N23" s="41">
        <v>7</v>
      </c>
      <c r="O23" s="95">
        <v>210</v>
      </c>
    </row>
    <row r="24" spans="2:15" ht="28.5" x14ac:dyDescent="0.25">
      <c r="B24" s="77" t="s">
        <v>39</v>
      </c>
      <c r="C24" s="78"/>
      <c r="D24" s="96">
        <v>418335</v>
      </c>
      <c r="E24" s="45">
        <v>50</v>
      </c>
      <c r="F24" s="45">
        <v>580</v>
      </c>
      <c r="G24" s="45">
        <v>1180</v>
      </c>
      <c r="H24" s="47">
        <v>8</v>
      </c>
      <c r="I24" s="48">
        <f t="shared" si="0"/>
        <v>5.4752000000000001</v>
      </c>
      <c r="J24" s="80">
        <f t="shared" si="1"/>
        <v>0.27376</v>
      </c>
      <c r="K24" s="50">
        <f t="shared" si="2"/>
        <v>245</v>
      </c>
      <c r="L24" s="51">
        <v>4900</v>
      </c>
      <c r="M24" s="81" t="s">
        <v>38</v>
      </c>
      <c r="N24" s="53">
        <v>3</v>
      </c>
      <c r="O24" s="54" t="s">
        <v>24</v>
      </c>
    </row>
    <row r="25" spans="2:15" ht="33" customHeight="1" thickBot="1" x14ac:dyDescent="0.3">
      <c r="B25" s="82"/>
      <c r="C25" s="78"/>
      <c r="D25" s="34">
        <v>418334</v>
      </c>
      <c r="E25" s="34">
        <v>60</v>
      </c>
      <c r="F25" s="34">
        <v>580</v>
      </c>
      <c r="G25" s="34">
        <v>1180</v>
      </c>
      <c r="H25" s="35">
        <v>7</v>
      </c>
      <c r="I25" s="36">
        <f t="shared" si="0"/>
        <v>4.7907999999999999</v>
      </c>
      <c r="J25" s="37">
        <f t="shared" si="1"/>
        <v>0.28744799999999998</v>
      </c>
      <c r="K25" s="38">
        <f t="shared" si="2"/>
        <v>294</v>
      </c>
      <c r="L25" s="59">
        <v>4900</v>
      </c>
      <c r="M25" s="94" t="s">
        <v>29</v>
      </c>
      <c r="N25" s="41">
        <v>7</v>
      </c>
      <c r="O25" s="95">
        <v>210</v>
      </c>
    </row>
    <row r="26" spans="2:15" ht="16.5" thickBot="1" x14ac:dyDescent="0.3">
      <c r="B26" s="77" t="s">
        <v>40</v>
      </c>
      <c r="C26" s="78"/>
      <c r="D26" s="96">
        <v>418339</v>
      </c>
      <c r="E26" s="45">
        <v>80</v>
      </c>
      <c r="F26" s="45">
        <v>580</v>
      </c>
      <c r="G26" s="45">
        <v>1180</v>
      </c>
      <c r="H26" s="47">
        <v>5</v>
      </c>
      <c r="I26" s="48">
        <f t="shared" si="0"/>
        <v>3.4220000000000002</v>
      </c>
      <c r="J26" s="80">
        <f t="shared" si="1"/>
        <v>0.27376</v>
      </c>
      <c r="K26" s="50">
        <f t="shared" si="2"/>
        <v>376</v>
      </c>
      <c r="L26" s="51">
        <v>4700</v>
      </c>
      <c r="M26" s="81" t="s">
        <v>36</v>
      </c>
      <c r="N26" s="53">
        <v>7</v>
      </c>
      <c r="O26" s="54">
        <v>210</v>
      </c>
    </row>
    <row r="27" spans="2:15" ht="42.75" customHeight="1" thickBot="1" x14ac:dyDescent="0.3">
      <c r="B27" s="82"/>
      <c r="C27" s="78"/>
      <c r="D27" s="62">
        <v>418338</v>
      </c>
      <c r="E27" s="62">
        <v>100</v>
      </c>
      <c r="F27" s="97">
        <v>580</v>
      </c>
      <c r="G27" s="62">
        <v>1180</v>
      </c>
      <c r="H27" s="98">
        <v>4</v>
      </c>
      <c r="I27" s="99">
        <f t="shared" si="0"/>
        <v>2.7376</v>
      </c>
      <c r="J27" s="100">
        <f t="shared" si="1"/>
        <v>0.27376</v>
      </c>
      <c r="K27" s="101">
        <f t="shared" si="2"/>
        <v>470</v>
      </c>
      <c r="L27" s="51">
        <v>4700</v>
      </c>
      <c r="M27" s="102" t="s">
        <v>28</v>
      </c>
      <c r="N27" s="103">
        <v>3</v>
      </c>
      <c r="O27" s="72" t="s">
        <v>24</v>
      </c>
    </row>
    <row r="28" spans="2:15" ht="15.75" x14ac:dyDescent="0.25">
      <c r="B28" s="77" t="s">
        <v>41</v>
      </c>
      <c r="C28" s="78"/>
      <c r="D28" s="104">
        <v>418331</v>
      </c>
      <c r="E28" s="84">
        <v>80</v>
      </c>
      <c r="F28" s="84">
        <v>580</v>
      </c>
      <c r="G28" s="84">
        <v>1180</v>
      </c>
      <c r="H28" s="85">
        <v>5</v>
      </c>
      <c r="I28" s="86">
        <f t="shared" si="0"/>
        <v>3.4220000000000002</v>
      </c>
      <c r="J28" s="87">
        <f t="shared" si="1"/>
        <v>0.27376</v>
      </c>
      <c r="K28" s="88">
        <f t="shared" si="2"/>
        <v>412</v>
      </c>
      <c r="L28" s="89">
        <v>5150</v>
      </c>
      <c r="M28" s="90" t="s">
        <v>29</v>
      </c>
      <c r="N28" s="91">
        <v>7</v>
      </c>
      <c r="O28" s="42">
        <v>210</v>
      </c>
    </row>
    <row r="29" spans="2:15" ht="28.5" x14ac:dyDescent="0.25">
      <c r="B29" s="82"/>
      <c r="C29" s="78"/>
      <c r="D29" s="93">
        <v>418330</v>
      </c>
      <c r="E29" s="34">
        <v>100</v>
      </c>
      <c r="F29" s="34">
        <v>580</v>
      </c>
      <c r="G29" s="34">
        <v>1180</v>
      </c>
      <c r="H29" s="35">
        <v>4</v>
      </c>
      <c r="I29" s="36">
        <f t="shared" si="0"/>
        <v>2.7376</v>
      </c>
      <c r="J29" s="37">
        <f t="shared" si="1"/>
        <v>0.27376</v>
      </c>
      <c r="K29" s="38">
        <f t="shared" si="2"/>
        <v>515</v>
      </c>
      <c r="L29" s="89">
        <v>5150</v>
      </c>
      <c r="M29" s="94" t="s">
        <v>36</v>
      </c>
      <c r="N29" s="41">
        <v>7</v>
      </c>
      <c r="O29" s="95" t="s">
        <v>24</v>
      </c>
    </row>
    <row r="30" spans="2:15" ht="16.5" thickBot="1" x14ac:dyDescent="0.3">
      <c r="B30" s="82"/>
      <c r="C30" s="105"/>
      <c r="D30" s="93">
        <v>418327</v>
      </c>
      <c r="E30" s="62">
        <v>120</v>
      </c>
      <c r="F30" s="97">
        <v>580</v>
      </c>
      <c r="G30" s="62">
        <v>1180</v>
      </c>
      <c r="H30" s="98">
        <v>3</v>
      </c>
      <c r="I30" s="36">
        <f t="shared" si="0"/>
        <v>2.0531999999999999</v>
      </c>
      <c r="J30" s="37">
        <f t="shared" si="1"/>
        <v>0.24638399999999999</v>
      </c>
      <c r="K30" s="38">
        <f t="shared" si="2"/>
        <v>654</v>
      </c>
      <c r="L30" s="106">
        <v>5450</v>
      </c>
      <c r="M30" s="102" t="s">
        <v>36</v>
      </c>
      <c r="N30" s="103">
        <v>7</v>
      </c>
      <c r="O30" s="72">
        <v>500</v>
      </c>
    </row>
    <row r="31" spans="2:15" ht="39" thickBot="1" x14ac:dyDescent="0.3">
      <c r="B31" s="107" t="s">
        <v>42</v>
      </c>
      <c r="C31" s="74" t="s">
        <v>43</v>
      </c>
      <c r="D31" s="108">
        <v>441982</v>
      </c>
      <c r="E31" s="45" t="s">
        <v>44</v>
      </c>
      <c r="F31" s="45">
        <v>600</v>
      </c>
      <c r="G31" s="45">
        <v>1200</v>
      </c>
      <c r="H31" s="47">
        <v>20</v>
      </c>
      <c r="I31" s="48">
        <f t="shared" si="0"/>
        <v>14.399999999999999</v>
      </c>
      <c r="J31" s="80">
        <v>0.28799999999999998</v>
      </c>
      <c r="K31" s="50">
        <f>L31*J31/I31</f>
        <v>92</v>
      </c>
      <c r="L31" s="109">
        <v>4600</v>
      </c>
      <c r="M31" s="52" t="s">
        <v>36</v>
      </c>
      <c r="N31" s="53">
        <v>7</v>
      </c>
      <c r="O31" s="54" t="s">
        <v>24</v>
      </c>
    </row>
    <row r="32" spans="2:15" ht="39" thickBot="1" x14ac:dyDescent="0.3">
      <c r="B32" s="110"/>
      <c r="C32" s="78"/>
      <c r="D32" s="35">
        <v>441936</v>
      </c>
      <c r="E32" s="34" t="s">
        <v>45</v>
      </c>
      <c r="F32" s="34">
        <v>600</v>
      </c>
      <c r="G32" s="34">
        <v>1200</v>
      </c>
      <c r="H32" s="34">
        <v>20</v>
      </c>
      <c r="I32" s="36">
        <f t="shared" si="0"/>
        <v>14.399999999999999</v>
      </c>
      <c r="J32" s="37">
        <v>0.28799999999999998</v>
      </c>
      <c r="K32" s="38">
        <f>L32*J32/I32</f>
        <v>92</v>
      </c>
      <c r="L32" s="109">
        <v>4600</v>
      </c>
      <c r="M32" s="40" t="s">
        <v>36</v>
      </c>
      <c r="N32" s="41">
        <v>7</v>
      </c>
      <c r="O32" s="95" t="s">
        <v>24</v>
      </c>
    </row>
    <row r="33" spans="2:15" ht="39" thickBot="1" x14ac:dyDescent="0.3">
      <c r="B33" s="110"/>
      <c r="C33" s="78"/>
      <c r="D33" s="35">
        <v>441959</v>
      </c>
      <c r="E33" s="34" t="s">
        <v>46</v>
      </c>
      <c r="F33" s="34">
        <v>600</v>
      </c>
      <c r="G33" s="34">
        <v>1200</v>
      </c>
      <c r="H33" s="34">
        <v>10</v>
      </c>
      <c r="I33" s="36">
        <f t="shared" si="0"/>
        <v>7.1999999999999993</v>
      </c>
      <c r="J33" s="37">
        <v>0.28799999999999998</v>
      </c>
      <c r="K33" s="38">
        <f>L33*J33/I33</f>
        <v>184</v>
      </c>
      <c r="L33" s="109">
        <v>4600</v>
      </c>
      <c r="M33" s="40" t="s">
        <v>36</v>
      </c>
      <c r="N33" s="41">
        <v>7</v>
      </c>
      <c r="O33" s="95" t="s">
        <v>24</v>
      </c>
    </row>
    <row r="34" spans="2:15" ht="39" thickBot="1" x14ac:dyDescent="0.3">
      <c r="B34" s="110"/>
      <c r="C34" s="78"/>
      <c r="D34" s="35">
        <v>441940</v>
      </c>
      <c r="E34" s="34" t="s">
        <v>47</v>
      </c>
      <c r="F34" s="34">
        <v>600</v>
      </c>
      <c r="G34" s="34">
        <v>1200</v>
      </c>
      <c r="H34" s="34">
        <v>10</v>
      </c>
      <c r="I34" s="36">
        <f t="shared" si="0"/>
        <v>7.1999999999999993</v>
      </c>
      <c r="J34" s="37">
        <v>0.28799999999999998</v>
      </c>
      <c r="K34" s="38">
        <f>L34*J34/I34</f>
        <v>184</v>
      </c>
      <c r="L34" s="109">
        <v>4600</v>
      </c>
      <c r="M34" s="40" t="s">
        <v>36</v>
      </c>
      <c r="N34" s="41">
        <v>7</v>
      </c>
      <c r="O34" s="95" t="s">
        <v>24</v>
      </c>
    </row>
    <row r="35" spans="2:15" ht="39" thickBot="1" x14ac:dyDescent="0.3">
      <c r="B35" s="111"/>
      <c r="C35" s="78"/>
      <c r="D35" s="65">
        <v>441967</v>
      </c>
      <c r="E35" s="62" t="s">
        <v>48</v>
      </c>
      <c r="F35" s="75">
        <v>600</v>
      </c>
      <c r="G35" s="64">
        <v>1200</v>
      </c>
      <c r="H35" s="64">
        <v>12</v>
      </c>
      <c r="I35" s="99">
        <f t="shared" si="0"/>
        <v>8.64</v>
      </c>
      <c r="J35" s="100">
        <v>0.28799999999999998</v>
      </c>
      <c r="K35" s="101">
        <f>L35*J35/I35</f>
        <v>153.33333333333331</v>
      </c>
      <c r="L35" s="109">
        <v>4600</v>
      </c>
      <c r="M35" s="112" t="s">
        <v>36</v>
      </c>
      <c r="N35" s="103">
        <v>7</v>
      </c>
      <c r="O35" s="113" t="s">
        <v>24</v>
      </c>
    </row>
    <row r="36" spans="2:15" ht="21" thickBot="1" x14ac:dyDescent="0.3">
      <c r="B36" s="29" t="s">
        <v>49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/>
    </row>
    <row r="37" spans="2:15" ht="15.75" x14ac:dyDescent="0.25">
      <c r="B37" s="107" t="s">
        <v>50</v>
      </c>
      <c r="C37" s="74" t="s">
        <v>51</v>
      </c>
      <c r="D37" s="96">
        <v>418355</v>
      </c>
      <c r="E37" s="45">
        <v>40</v>
      </c>
      <c r="F37" s="45">
        <v>580</v>
      </c>
      <c r="G37" s="45">
        <v>1180</v>
      </c>
      <c r="H37" s="47">
        <v>10</v>
      </c>
      <c r="I37" s="48">
        <f t="shared" si="0"/>
        <v>6.8440000000000003</v>
      </c>
      <c r="J37" s="80">
        <f t="shared" si="1"/>
        <v>0.27376</v>
      </c>
      <c r="K37" s="50">
        <f t="shared" ref="K37:K42" si="3">E37/1000*L37</f>
        <v>244</v>
      </c>
      <c r="L37" s="114">
        <v>6100</v>
      </c>
      <c r="M37" s="52" t="s">
        <v>29</v>
      </c>
      <c r="N37" s="53">
        <v>7</v>
      </c>
      <c r="O37" s="54">
        <v>1000</v>
      </c>
    </row>
    <row r="38" spans="2:15" ht="15.75" x14ac:dyDescent="0.25">
      <c r="B38" s="110"/>
      <c r="C38" s="78"/>
      <c r="D38" s="34">
        <v>418351</v>
      </c>
      <c r="E38" s="34">
        <v>50</v>
      </c>
      <c r="F38" s="34">
        <v>580</v>
      </c>
      <c r="G38" s="34">
        <v>1180</v>
      </c>
      <c r="H38" s="35">
        <v>8</v>
      </c>
      <c r="I38" s="36">
        <f t="shared" si="0"/>
        <v>5.4752000000000001</v>
      </c>
      <c r="J38" s="37">
        <f t="shared" si="1"/>
        <v>0.27376</v>
      </c>
      <c r="K38" s="38">
        <f t="shared" si="3"/>
        <v>300</v>
      </c>
      <c r="L38" s="39">
        <v>6000</v>
      </c>
      <c r="M38" s="40" t="s">
        <v>36</v>
      </c>
      <c r="N38" s="41">
        <v>7</v>
      </c>
      <c r="O38" s="95">
        <v>500</v>
      </c>
    </row>
    <row r="39" spans="2:15" ht="15.75" x14ac:dyDescent="0.25">
      <c r="B39" s="110"/>
      <c r="C39" s="78"/>
      <c r="D39" s="34">
        <v>418350</v>
      </c>
      <c r="E39" s="34">
        <v>60</v>
      </c>
      <c r="F39" s="34">
        <v>580</v>
      </c>
      <c r="G39" s="34">
        <v>1180</v>
      </c>
      <c r="H39" s="35">
        <v>7</v>
      </c>
      <c r="I39" s="36">
        <f t="shared" si="0"/>
        <v>4.7907999999999999</v>
      </c>
      <c r="J39" s="37">
        <f t="shared" si="1"/>
        <v>0.28744799999999998</v>
      </c>
      <c r="K39" s="38">
        <f t="shared" si="3"/>
        <v>360</v>
      </c>
      <c r="L39" s="39">
        <v>6000</v>
      </c>
      <c r="M39" s="40" t="s">
        <v>36</v>
      </c>
      <c r="N39" s="41">
        <v>7</v>
      </c>
      <c r="O39" s="95">
        <v>500</v>
      </c>
    </row>
    <row r="40" spans="2:15" ht="47.25" customHeight="1" thickBot="1" x14ac:dyDescent="0.3">
      <c r="B40" s="111"/>
      <c r="C40" s="78"/>
      <c r="D40" s="62">
        <v>418349</v>
      </c>
      <c r="E40" s="64">
        <v>100</v>
      </c>
      <c r="F40" s="75">
        <v>580</v>
      </c>
      <c r="G40" s="64">
        <v>1180</v>
      </c>
      <c r="H40" s="115">
        <v>4</v>
      </c>
      <c r="I40" s="66">
        <f t="shared" si="0"/>
        <v>2.7376</v>
      </c>
      <c r="J40" s="76">
        <f>E40*F40*G40*H40/1000000000</f>
        <v>0.27376</v>
      </c>
      <c r="K40" s="68">
        <f t="shared" si="3"/>
        <v>615</v>
      </c>
      <c r="L40" s="116">
        <v>6150</v>
      </c>
      <c r="M40" s="117" t="s">
        <v>36</v>
      </c>
      <c r="N40" s="71">
        <v>7</v>
      </c>
      <c r="O40" s="72">
        <v>1000</v>
      </c>
    </row>
    <row r="41" spans="2:15" ht="111" customHeight="1" thickBot="1" x14ac:dyDescent="0.3">
      <c r="B41" s="73" t="s">
        <v>52</v>
      </c>
      <c r="C41" s="78"/>
      <c r="D41" s="62">
        <v>418353</v>
      </c>
      <c r="E41" s="62">
        <v>50</v>
      </c>
      <c r="F41" s="62">
        <v>580</v>
      </c>
      <c r="G41" s="62">
        <v>1180</v>
      </c>
      <c r="H41" s="118">
        <v>8</v>
      </c>
      <c r="I41" s="99">
        <f t="shared" si="0"/>
        <v>5.4752000000000001</v>
      </c>
      <c r="J41" s="100">
        <f>E41*F41*G41*H41/1000000000</f>
        <v>0.27376</v>
      </c>
      <c r="K41" s="101">
        <f t="shared" si="3"/>
        <v>407.5</v>
      </c>
      <c r="L41" s="119">
        <v>8150</v>
      </c>
      <c r="M41" s="112" t="s">
        <v>36</v>
      </c>
      <c r="N41" s="103">
        <v>7</v>
      </c>
      <c r="O41" s="113">
        <v>1000</v>
      </c>
    </row>
    <row r="42" spans="2:15" ht="105.75" thickBot="1" x14ac:dyDescent="0.3">
      <c r="B42" s="73" t="s">
        <v>53</v>
      </c>
      <c r="C42" s="105"/>
      <c r="D42" s="120">
        <v>418352</v>
      </c>
      <c r="E42" s="62">
        <v>50</v>
      </c>
      <c r="F42" s="62">
        <v>580</v>
      </c>
      <c r="G42" s="62">
        <v>1180</v>
      </c>
      <c r="H42" s="118">
        <v>8</v>
      </c>
      <c r="I42" s="99">
        <f t="shared" si="0"/>
        <v>5.4752000000000001</v>
      </c>
      <c r="J42" s="100">
        <f>E42*F42*G42*H42/1000000000</f>
        <v>0.27376</v>
      </c>
      <c r="K42" s="101">
        <f t="shared" si="3"/>
        <v>507.5</v>
      </c>
      <c r="L42" s="119">
        <v>10150</v>
      </c>
      <c r="M42" s="112" t="s">
        <v>36</v>
      </c>
      <c r="N42" s="103">
        <v>7</v>
      </c>
      <c r="O42" s="113">
        <v>1000</v>
      </c>
    </row>
    <row r="43" spans="2:15" ht="102.75" thickBot="1" x14ac:dyDescent="0.3">
      <c r="B43" s="121" t="s">
        <v>54</v>
      </c>
      <c r="C43" s="122" t="s">
        <v>55</v>
      </c>
      <c r="D43" s="123">
        <v>363239</v>
      </c>
      <c r="E43" s="123" t="s">
        <v>56</v>
      </c>
      <c r="F43" s="123" t="s">
        <v>57</v>
      </c>
      <c r="G43" s="123" t="s">
        <v>58</v>
      </c>
      <c r="H43" s="124" t="s">
        <v>59</v>
      </c>
      <c r="I43" s="125" t="s">
        <v>60</v>
      </c>
      <c r="J43" s="126"/>
      <c r="K43" s="123" t="s">
        <v>61</v>
      </c>
      <c r="L43" s="127">
        <v>10</v>
      </c>
      <c r="M43" s="128" t="s">
        <v>30</v>
      </c>
      <c r="N43" s="128">
        <v>1</v>
      </c>
      <c r="O43" s="129" t="s">
        <v>62</v>
      </c>
    </row>
    <row r="44" spans="2:15" x14ac:dyDescent="0.25">
      <c r="B44" s="130"/>
      <c r="C44" s="131"/>
      <c r="D44" s="4"/>
      <c r="E44" s="132"/>
      <c r="F44" s="133"/>
      <c r="G44" s="134"/>
      <c r="H44" s="5"/>
      <c r="I44" s="5"/>
      <c r="J44" s="135"/>
    </row>
    <row r="45" spans="2:15" x14ac:dyDescent="0.25">
      <c r="B45" s="136"/>
      <c r="C45" s="137"/>
      <c r="D45" s="136"/>
      <c r="E45" s="132"/>
      <c r="F45" s="4"/>
      <c r="G45" s="4"/>
      <c r="H45" s="5"/>
      <c r="I45" s="5"/>
      <c r="J45" s="6"/>
    </row>
    <row r="46" spans="2:15" x14ac:dyDescent="0.25">
      <c r="B46" s="136" t="s">
        <v>63</v>
      </c>
      <c r="C46" s="138"/>
      <c r="D46" s="4"/>
      <c r="E46" s="132"/>
      <c r="F46" s="4"/>
      <c r="G46" s="4"/>
      <c r="H46" s="5"/>
      <c r="I46" s="5"/>
      <c r="J46" s="6"/>
    </row>
    <row r="47" spans="2:15" x14ac:dyDescent="0.25">
      <c r="B47" s="4" t="s">
        <v>64</v>
      </c>
      <c r="C47" s="131"/>
      <c r="D47" s="139"/>
      <c r="E47" s="132"/>
      <c r="F47" s="4"/>
      <c r="G47" s="4"/>
      <c r="H47" s="5"/>
      <c r="I47" s="5"/>
      <c r="J47" s="6"/>
    </row>
    <row r="48" spans="2:15" x14ac:dyDescent="0.25">
      <c r="B48" s="140" t="s">
        <v>65</v>
      </c>
      <c r="C48" s="131"/>
      <c r="D48" s="139"/>
      <c r="E48" s="132"/>
      <c r="F48" s="133"/>
      <c r="G48" s="134"/>
      <c r="H48" s="5"/>
      <c r="I48" s="5"/>
      <c r="J48" s="135"/>
    </row>
    <row r="49" spans="2:10" x14ac:dyDescent="0.25">
      <c r="B49" s="130" t="s">
        <v>66</v>
      </c>
      <c r="C49" s="131"/>
      <c r="D49" s="139"/>
      <c r="E49" s="132"/>
      <c r="F49" s="133"/>
      <c r="G49" s="134"/>
      <c r="H49" s="5"/>
      <c r="I49" s="5"/>
      <c r="J49" s="135"/>
    </row>
    <row r="50" spans="2:10" x14ac:dyDescent="0.25">
      <c r="B50" s="130" t="s">
        <v>67</v>
      </c>
      <c r="C50" s="131"/>
      <c r="D50" s="4"/>
      <c r="E50" s="132"/>
      <c r="F50" s="133"/>
      <c r="G50" s="134"/>
      <c r="H50" s="5"/>
      <c r="I50" s="5"/>
      <c r="J50" s="135"/>
    </row>
    <row r="51" spans="2:10" x14ac:dyDescent="0.25">
      <c r="B51" s="130" t="s">
        <v>68</v>
      </c>
      <c r="C51" s="131"/>
      <c r="D51" s="4"/>
      <c r="E51" s="132"/>
      <c r="F51" s="133"/>
      <c r="G51" s="134"/>
      <c r="H51" s="5"/>
      <c r="I51" s="5"/>
      <c r="J51" s="135"/>
    </row>
    <row r="52" spans="2:10" x14ac:dyDescent="0.25">
      <c r="B52" s="130" t="s">
        <v>69</v>
      </c>
      <c r="C52" s="138"/>
      <c r="D52" s="4"/>
      <c r="E52" s="132"/>
      <c r="F52" s="133"/>
      <c r="G52" s="134"/>
      <c r="H52" s="5"/>
      <c r="I52" s="5"/>
      <c r="J52" s="135"/>
    </row>
    <row r="53" spans="2:10" x14ac:dyDescent="0.25">
      <c r="B53" s="130" t="s">
        <v>70</v>
      </c>
      <c r="C53" s="138"/>
      <c r="D53" s="4"/>
      <c r="E53" s="132"/>
      <c r="F53" s="133"/>
      <c r="G53" s="134"/>
      <c r="H53" s="5"/>
      <c r="I53" s="5"/>
      <c r="J53" s="135"/>
    </row>
    <row r="54" spans="2:10" x14ac:dyDescent="0.25">
      <c r="B54" s="130"/>
      <c r="C54" s="138"/>
      <c r="D54" s="4"/>
      <c r="E54" s="132"/>
      <c r="F54" s="133"/>
      <c r="G54" s="134"/>
      <c r="H54" s="5"/>
      <c r="I54" s="5"/>
      <c r="J54" s="135"/>
    </row>
    <row r="55" spans="2:10" x14ac:dyDescent="0.25">
      <c r="B55" s="4" t="s">
        <v>71</v>
      </c>
      <c r="C55" s="138"/>
      <c r="D55" s="4"/>
      <c r="E55" s="132"/>
      <c r="F55" s="133"/>
      <c r="G55" s="134"/>
      <c r="H55" s="5"/>
      <c r="I55" s="5"/>
      <c r="J55" s="135"/>
    </row>
    <row r="56" spans="2:10" x14ac:dyDescent="0.25">
      <c r="B56" s="4" t="s">
        <v>72</v>
      </c>
      <c r="C56" s="138"/>
      <c r="D56" s="141"/>
      <c r="E56" s="142"/>
      <c r="F56" s="143"/>
      <c r="G56" s="143"/>
      <c r="H56" s="143"/>
      <c r="I56" s="143"/>
      <c r="J56" s="143"/>
    </row>
    <row r="57" spans="2:10" x14ac:dyDescent="0.25">
      <c r="B57" s="4" t="s">
        <v>73</v>
      </c>
      <c r="C57" s="138"/>
      <c r="D57" s="144"/>
      <c r="E57" s="142"/>
      <c r="F57" s="143"/>
      <c r="G57" s="143"/>
      <c r="H57" s="143"/>
      <c r="I57" s="143"/>
      <c r="J57" s="143"/>
    </row>
    <row r="58" spans="2:10" x14ac:dyDescent="0.25">
      <c r="B58" s="4" t="s">
        <v>74</v>
      </c>
      <c r="C58" s="138"/>
      <c r="D58" s="4"/>
      <c r="E58" s="132"/>
      <c r="F58" s="4"/>
      <c r="G58" s="4"/>
      <c r="H58" s="5"/>
      <c r="I58" s="5"/>
      <c r="J58" s="6"/>
    </row>
  </sheetData>
  <mergeCells count="29">
    <mergeCell ref="B31:B35"/>
    <mergeCell ref="C31:C35"/>
    <mergeCell ref="B36:O36"/>
    <mergeCell ref="B37:B40"/>
    <mergeCell ref="C37:C42"/>
    <mergeCell ref="I43:J43"/>
    <mergeCell ref="B10:O10"/>
    <mergeCell ref="B12:O12"/>
    <mergeCell ref="B13:B17"/>
    <mergeCell ref="C13:C18"/>
    <mergeCell ref="B19:O19"/>
    <mergeCell ref="C20:C30"/>
    <mergeCell ref="B21:B23"/>
    <mergeCell ref="B24:B25"/>
    <mergeCell ref="B26:B27"/>
    <mergeCell ref="B28:B30"/>
    <mergeCell ref="B8:B9"/>
    <mergeCell ref="C8:C9"/>
    <mergeCell ref="D8:D9"/>
    <mergeCell ref="E8:G8"/>
    <mergeCell ref="H8:J8"/>
    <mergeCell ref="K8:L8"/>
    <mergeCell ref="M8:O8"/>
    <mergeCell ref="C1:D1"/>
    <mergeCell ref="E1:K1"/>
    <mergeCell ref="L1:O1"/>
    <mergeCell ref="B3:O3"/>
    <mergeCell ref="C4:O4"/>
    <mergeCell ref="C6:O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Техноплекс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2018-07-05T06:56:09Z</dcterms:modified>
</cp:coreProperties>
</file>